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12015"/>
  </bookViews>
  <sheets>
    <sheet name="Arkusz1" sheetId="1" r:id="rId1"/>
  </sheets>
  <definedNames>
    <definedName name="_xlnm.Print_Area" localSheetId="0">Arkusz1!$A$1:$F$62</definedName>
    <definedName name="_xlnm.Print_Titles" localSheetId="0">Arkusz1!$2:$2</definedName>
  </definedNames>
  <calcPr calcId="125725"/>
</workbook>
</file>

<file path=xl/calcChain.xml><?xml version="1.0" encoding="utf-8"?>
<calcChain xmlns="http://schemas.openxmlformats.org/spreadsheetml/2006/main">
  <c r="E62" i="1"/>
  <c r="E32"/>
  <c r="E3"/>
  <c r="E55"/>
  <c r="E57"/>
  <c r="E53"/>
  <c r="E50"/>
  <c r="E48"/>
  <c r="E45"/>
  <c r="E41"/>
  <c r="E12"/>
  <c r="E9"/>
  <c r="E7"/>
  <c r="E15"/>
  <c r="E36" l="1"/>
  <c r="E34"/>
</calcChain>
</file>

<file path=xl/sharedStrings.xml><?xml version="1.0" encoding="utf-8"?>
<sst xmlns="http://schemas.openxmlformats.org/spreadsheetml/2006/main" count="152" uniqueCount="109">
  <si>
    <t xml:space="preserve">Dział </t>
  </si>
  <si>
    <t>Rozdział</t>
  </si>
  <si>
    <t>Zadania inwestycyjne</t>
  </si>
  <si>
    <t>Jednostka realizująca zadanie/a inwestycyjne</t>
  </si>
  <si>
    <t>750</t>
  </si>
  <si>
    <t>710</t>
  </si>
  <si>
    <t>75095</t>
  </si>
  <si>
    <t>600</t>
  </si>
  <si>
    <t>60013</t>
  </si>
  <si>
    <t>Zadania inwestycyjne wieloletnie ujęte w projekcie uchwały budżetowej na 2013 r.</t>
  </si>
  <si>
    <t>Okres realizacji</t>
  </si>
  <si>
    <t>2011-2014</t>
  </si>
  <si>
    <t>2012-2015</t>
  </si>
  <si>
    <t>010</t>
  </si>
  <si>
    <t>01008</t>
  </si>
  <si>
    <t>01078</t>
  </si>
  <si>
    <t>2002-2015</t>
  </si>
  <si>
    <t>2009-2013</t>
  </si>
  <si>
    <t>Podkarpacki Zarząd Melioracji 
i Urządzeń Wodnych w Rzeszowie</t>
  </si>
  <si>
    <t>71095</t>
  </si>
  <si>
    <t>2002 -2013</t>
  </si>
  <si>
    <t>720</t>
  </si>
  <si>
    <t>72095</t>
  </si>
  <si>
    <t>2009-2018</t>
  </si>
  <si>
    <t>2010-2020</t>
  </si>
  <si>
    <t>2010-2015</t>
  </si>
  <si>
    <t>Urząd Marszałkowski Województwa Podkarpackiego</t>
  </si>
  <si>
    <t>2011-2013</t>
  </si>
  <si>
    <t>2009-2014</t>
  </si>
  <si>
    <t>2012-2014</t>
  </si>
  <si>
    <t>2012-2013</t>
  </si>
  <si>
    <t>75018</t>
  </si>
  <si>
    <t>05011</t>
  </si>
  <si>
    <t>2009-2015</t>
  </si>
  <si>
    <t>Urząd Marszałkowski Województwa Podkarpackiegow Rzeszowie</t>
  </si>
  <si>
    <t>150</t>
  </si>
  <si>
    <t>050</t>
  </si>
  <si>
    <t>15011</t>
  </si>
  <si>
    <t>2007-2013</t>
  </si>
  <si>
    <t>Urząd Marszałkowski Województwa Podkarpackiego w Rzeszowie</t>
  </si>
  <si>
    <t>15095</t>
  </si>
  <si>
    <t>2010-2013</t>
  </si>
  <si>
    <t xml:space="preserve">Wojewódzki Urząd Pracy w Rzeszowie </t>
  </si>
  <si>
    <t>400</t>
  </si>
  <si>
    <t>40001</t>
  </si>
  <si>
    <t>40095</t>
  </si>
  <si>
    <t>60001</t>
  </si>
  <si>
    <t>2011-2015</t>
  </si>
  <si>
    <t>80195</t>
  </si>
  <si>
    <t>80306</t>
  </si>
  <si>
    <t>85111</t>
  </si>
  <si>
    <t>85295</t>
  </si>
  <si>
    <t xml:space="preserve">Podkarpacki Zarząd Dróg Wojewódzkich w Rzeszowie </t>
  </si>
  <si>
    <t>2012 -2015</t>
  </si>
  <si>
    <t>2008-2013</t>
  </si>
  <si>
    <t>2010-2014</t>
  </si>
  <si>
    <t>Centrum Kulturalne w Przemyślu</t>
  </si>
  <si>
    <t xml:space="preserve">Muzeum - Zamek w Łańcucie </t>
  </si>
  <si>
    <t>801</t>
  </si>
  <si>
    <t>803</t>
  </si>
  <si>
    <t>851</t>
  </si>
  <si>
    <t>852</t>
  </si>
  <si>
    <t>854</t>
  </si>
  <si>
    <t xml:space="preserve">OGÓŁEM </t>
  </si>
  <si>
    <t>Kwota wydatków w projekcie budżetu Województwa na 2013 r.</t>
  </si>
  <si>
    <t xml:space="preserve">Urząd Marszałkowski Województwa Podkarpackiego w Rzeszowie </t>
  </si>
  <si>
    <t>01041</t>
  </si>
  <si>
    <t>630</t>
  </si>
  <si>
    <t>63095</t>
  </si>
  <si>
    <t xml:space="preserve">Rozbudowa drogi wojewódzkiej Nr 869 łączącej węzeł A-4 Rzeszów Zachodni z węzłem S-19 Jasionka, połączonej w sposób bezkolizyjny z istniejącymi drogami krajowymi Nr 9 Radom - Barwinek i Nr 19 Kuźnica - Rzeszów i linią kolejową L-71(ujęte w wykazie przedsięwzięć do WPF)  </t>
  </si>
  <si>
    <t>Budowa drogi obwodowej Mielca w ciągu drogi wojewódzkiej nr 985 Nagnajów - Dębica przebiegającej od miejscowości Tuszów Narodowy w km 20+636 do ulicy Dębickiej w km 38+522 wraz z niezbędną infrastrukturą techniczną, budowlami i urządzeniami budowlanymi (ujęte w wykazie przedsięwzięć do WPF)</t>
  </si>
  <si>
    <t>Opracowanie dokumentacji projektowych i uzyskanie decyzji o zezwoleniu na realizację inwestycji drogowych (ujęte w wykazie przedsięwzięć do WPF)</t>
  </si>
  <si>
    <t>Dotacja celowa  dla beneficjentów realizujących projekty w ramach Programu Operacyjnego Kapitał Ludzki (ujęte w wykazie przedsięwzięć do WPF)</t>
  </si>
  <si>
    <t>Realizacja projektu  pn."Poprawa infrastruktury domów pomocy społecznej i/ lub placówek opiekuńczo-wychowawczych oraz podnoszenie kwalifikacji personelu w tym również pielęgniarek ww instytucji" w ramach Szwajcarsko- Polskiego Programu Współpracy (ujęte w wykazie przedsięwzięć do WPF)</t>
  </si>
  <si>
    <t>Budowa Muzeum Polaków ratujących Żydów na Podkarpaciu im. Rodziny Ulmów w Markowej (ujęte w wykazie przedsięwzięć do WPF)</t>
  </si>
  <si>
    <t>dotacja celowa dla beneficjentów realizujących projekty w ramach  Regionalnego Programu Operacyjnego Województwa Podkarpackiego na lata 2007-2013
 (ujęte w wykazie przedsięwzięć do WPF)</t>
  </si>
  <si>
    <t>dotacja celowa dla beneficjentów realizujących projekty w ramach  Regionalnego Programu Operacyjnego Województwa Podkarpackiego na lata 2007-2013
(ujęte w wykazie przedsięwzięć do WPF)</t>
  </si>
  <si>
    <t xml:space="preserve">realizacja projektu pn. "Zakup pojazdów szynowych na potrzeby kolejowych przewozów osób w województwie podkarpackim" w ramach Regionalnego Programu Operacyjnego  Województwa Podkarpackiego 
(ujęte w wykazie przedsięwzięć do WPF) </t>
  </si>
  <si>
    <t xml:space="preserve">Rozbudowa drogi wojewódzkiej  Nr 855 Olbięcin - Zaklików - Stalowa Wola odcinek Granica Województwa - Stalowa Wola 
(ujęte w wykazie przedsięwzięć do WPF) </t>
  </si>
  <si>
    <t xml:space="preserve">Rozbudowa drogi wojewódzkiej Nr 880 Jarosław – Pruchnik
 (ujęte w wykazie przedsięwzięć do WPF) </t>
  </si>
  <si>
    <t xml:space="preserve">Likwidacja barier rozwojowych – most na Wiśle z rozbudową drogi wojewódzkiej nr 764 oraz połączeniem z drogą wojewódzką nr 875
(ujęte w wykazie przedsięwzięć do WPF) </t>
  </si>
  <si>
    <t xml:space="preserve">inwestycje melioracyjne - zadania z zakresu administracji rządowej wymienione i opisane w uzasadnieniu do projektu budżetu na 2013 r. </t>
  </si>
  <si>
    <t>zakup sprzętu komputerowego - projekt Pomocy Technicznej  w ramach Programu Rozwoju Obszarów Wiejskich na lata 2007-2013 
(ujęte w wykazie przedsięwzięć do WPF)</t>
  </si>
  <si>
    <t>zakup trójczłonowego zespołu trakcyjnego z napędem elektrycznym w ramach przedsięwzięcia " Zakup pojazdów szynowych"  
(ujęte w wykazie przedsięwzięć do WPF)</t>
  </si>
  <si>
    <t>dotacja celowa dla jednostki spoza sektora finansów publicznych - partnera projektu pn. „Budowa Centrum Wystawienniczo-Kongresowego Województwa Podkarpackiego ”(ujęte w wykazie przedsięwzięć do WPF)</t>
  </si>
  <si>
    <t>realizacja projektu pn.Trasy rowerowe w Polsce Wschodniej (ujęte w wykazie przedsięwzięć do WPF)</t>
  </si>
  <si>
    <t>realizacja projektu pn. PSeAP – Podkarpacki System e-Administracji Publicznej
(ujęte w wykazie przedsięwzięć do WPF)</t>
  </si>
  <si>
    <t>realizacja projektu  pn. Podkarpacki System Informacji Medycznej "PSIM"
(ujęte w wykazie przedsięwzięć do WPF)</t>
  </si>
  <si>
    <t xml:space="preserve">Regionalny Ośrodka Polityki Społecznej  w  Rzeszowie </t>
  </si>
  <si>
    <t>inwestycje melioracyjne (było ujęte w wykazie przedsięwzięć do WPF)</t>
  </si>
  <si>
    <t>objęcie akcji zwykłych imiennych Rzeszowskiej Agencji Rozwoju Regionalnego S.A. w Rzeszowie przez Województwo Podkarpackie( było ujęte w wykazie przedsięwzięć do WPF)</t>
  </si>
  <si>
    <t>Odbudowa mostu na ulicy 3 Maja w Ropczyca (było ujęte w wykazie przedsięwzięć do WPF)</t>
  </si>
  <si>
    <t>zakup zestawu komputerowego z oprogramowaniem oraz drukarki w ramach Pomocy Technicznej PO "Zrównoważony  rozwój sektora rybołówstwa i nadbrzeżnych obszarów rybackich 2007-2013"
(ujęte w wykazie przedsięwzięć do WPF)</t>
  </si>
  <si>
    <t>Kompleksowa modernizacja, odnowa i ochrona budynku Centrum Kulturalnego w Przemyślu - wojewódzkiej instytucji kultury (II część) - było ujęte w wykazie przedsięwzięć do WPF</t>
  </si>
  <si>
    <t>Rozbudowa drogi wojewódzkiej Nr 892 Zagórz – Komańcza i drogi wojewódzkiej 897 Tylawa – Komańcza – Radoszyce – Cisna – Ustrzyki Górne – Wołosate - Granica Państwa odcinek Komańcza – Radoszyce (było ujęte w wykazie przedsięwzięć do WPF)</t>
  </si>
  <si>
    <t>Rozbudowa drogi  wojewódzkiej Nr 858 Zarzecze - Biłgoraj - Zwierzyniec - Szczebrzeszyn odc. Zarzecze - Granica Województwa (było  ujęte w wykazie przedsięwzięć do WPF)</t>
  </si>
  <si>
    <t>Przygotowanie i realizacja budowy łącznika drogi wojewódzkiej Nr 835 Lublin - Gr. Województwa - Przeworsk - Kańczuga - Dynów- Grabownica Starzeńska (było ujęte w wykazie przedsięwzięć do WPF)</t>
  </si>
  <si>
    <t>Opracowanie koncepcji rozbudowy drogi wojewódzkiej Nr 988 Babica – Warzyce na odc. Babica – Twierdza (było ujęte w wykazie przedsięwzięć do WPF)</t>
  </si>
  <si>
    <t xml:space="preserve">Szpital Wojewódzki Nr 2 im.Św. Jadwigi Królowej w Rzeszowie </t>
  </si>
  <si>
    <t>realizacja projektu pn. Podkarpackie Obserwatorium Rynku Pracy w ramach Programu Operacyjnego  Kapitał Ludzki 
(było ujęte w wykazie przedsięwzięć do WPF)</t>
  </si>
  <si>
    <t>Rozbudowa drogi  wojewódzkiej Nr 985 Nagnajów - Baranów Sandomierski - Mielec - Dębica na odc. Mielec - Dębica etap II  (było ujęte w wykazie przedsięwzięć do WPF)</t>
  </si>
  <si>
    <t>Rozbudowa drogi wojewódzkiej Nr 877 Naklik - Leżajsk - Łańcut - Dylągówka - Szklary odc. Granica Województwa – Leżajsk (było ujęte w wykazie przedsięwzięć do WPF)</t>
  </si>
  <si>
    <t>realizacja projektu pn. Sieć Szerokopasmowa Polski Wschodniej – Województwo Podkarpackie (ujęte w wykazie przedsięwzięć do WPF)</t>
  </si>
  <si>
    <t>realizacja projektów w ramach Pomocy Technicznej RPO WP,  w tym:
a) pn."Wykonanie klimatyzacji pomieszczeń biurowych w budynku przy  al.Łukasza Cieplinskiego 4 w Rzeszowie na potrzeby wsparcia procesu zarządzania i wdrażania RPO WP w 2013 r."- 355.000,-zł
b) Zakup sprzętu i oprogramowania informatycznego oraz wyposażenia dla Urzędu Marszałkowskiego Województwa Podkarpackiego w ramach RPO w 2013r.  -95.000,-zł,
c) zakupy inwestycyjne w ramach działań informacyjno - promocyjnych,  oraz działań związanych z przygotowaniem nowego programu operacyjnego na lata 2014-2020 - 42.000,-zł
(ujęte w wykazie przedsięwzięć do WPF)</t>
  </si>
  <si>
    <t>Realizacja projektu "Podkarpacie stawia na zawodowców" w ramach Programu Operacyjnego Kapitał Ludzki 
(ujęte w wykazie przedsięwzięć do WPF)</t>
  </si>
  <si>
    <t>dotacja celowa na realizację zadania pn. Rozbudowa i modernizacja Szpitala Wojewódzkiego Nr 2 w Rzeszowie ( było ujęte w wykazie przedsięwzięć do WPF)</t>
  </si>
  <si>
    <t xml:space="preserve">dotacja celowa na realizację zadania pn. Modernizacja i doposażenie  Szpitala Wojewódzkiego Nr 2 w Rzeszowie na potrzeby funkcjonowania centrum urazowego (było ujęte w wykazie przedsięwzięć do WPF) </t>
  </si>
  <si>
    <t>realizacja projektu pn. Zakup taboru kolejowego do obsługi połączeń międzywojewódzkich realizowanych przez województwa: małopolskie, podkarpackie, śląskie, świętokrzyskie w ramach Programu Operacyjnego Infrastruktura i Środowisko (ujęte w wykazie przedsięwzięć do WPF)</t>
  </si>
  <si>
    <t>dotacja celowa dla beneficjentów realizujących projekty w ramach  Regionalnego Programu Operacyjnego Województwa Podkarpackiego na lata 2007-2013 
(ujęte w wykazie przedsięwzięć do WPF)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</si>
</sst>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right" vertical="center"/>
    </xf>
    <xf numFmtId="0" fontId="0" fillId="2" borderId="28" xfId="0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view="pageBreakPreview" topLeftCell="A4" zoomScale="90" zoomScaleNormal="100" zoomScaleSheetLayoutView="90" workbookViewId="0">
      <selection activeCell="D75" sqref="D75"/>
    </sheetView>
  </sheetViews>
  <sheetFormatPr defaultRowHeight="14.25"/>
  <cols>
    <col min="1" max="1" width="9" style="1"/>
    <col min="2" max="2" width="10.5" style="1" customWidth="1"/>
    <col min="3" max="3" width="71.875" style="1" customWidth="1"/>
    <col min="4" max="4" width="25.125" style="1" customWidth="1"/>
    <col min="5" max="5" width="24.25" style="1" customWidth="1"/>
    <col min="6" max="6" width="33.875" style="1" customWidth="1"/>
    <col min="7" max="16384" width="9" style="1"/>
  </cols>
  <sheetData>
    <row r="1" spans="1:10" ht="36" customHeight="1" thickBot="1">
      <c r="A1" s="94" t="s">
        <v>9</v>
      </c>
      <c r="B1" s="94"/>
      <c r="C1" s="94"/>
      <c r="D1" s="94"/>
      <c r="E1" s="94"/>
      <c r="F1" s="94"/>
    </row>
    <row r="2" spans="1:10" ht="52.5" customHeight="1" thickBot="1">
      <c r="A2" s="67" t="s">
        <v>0</v>
      </c>
      <c r="B2" s="67" t="s">
        <v>1</v>
      </c>
      <c r="C2" s="41" t="s">
        <v>2</v>
      </c>
      <c r="D2" s="42" t="s">
        <v>10</v>
      </c>
      <c r="E2" s="67" t="s">
        <v>64</v>
      </c>
      <c r="F2" s="78" t="s">
        <v>3</v>
      </c>
      <c r="G2" s="2"/>
      <c r="H2" s="2"/>
      <c r="I2" s="2"/>
      <c r="J2" s="2"/>
    </row>
    <row r="3" spans="1:10" ht="18" customHeight="1">
      <c r="A3" s="88" t="s">
        <v>13</v>
      </c>
      <c r="B3" s="66"/>
      <c r="C3" s="40"/>
      <c r="D3" s="40"/>
      <c r="E3" s="76">
        <f>E4+E5+E6</f>
        <v>79361430</v>
      </c>
      <c r="F3" s="77"/>
      <c r="G3" s="2"/>
      <c r="H3" s="2"/>
      <c r="I3" s="2"/>
      <c r="J3" s="2"/>
    </row>
    <row r="4" spans="1:10" ht="25.5" customHeight="1">
      <c r="A4" s="103"/>
      <c r="B4" s="73" t="s">
        <v>14</v>
      </c>
      <c r="C4" s="99" t="s">
        <v>81</v>
      </c>
      <c r="D4" s="10" t="s">
        <v>16</v>
      </c>
      <c r="E4" s="11">
        <v>45303000</v>
      </c>
      <c r="F4" s="101" t="s">
        <v>18</v>
      </c>
      <c r="G4" s="2"/>
      <c r="H4" s="2"/>
      <c r="I4" s="2"/>
      <c r="J4" s="2"/>
    </row>
    <row r="5" spans="1:10" ht="24" customHeight="1">
      <c r="A5" s="103"/>
      <c r="B5" s="73" t="s">
        <v>15</v>
      </c>
      <c r="C5" s="100"/>
      <c r="D5" s="10" t="s">
        <v>17</v>
      </c>
      <c r="E5" s="11">
        <v>34039430</v>
      </c>
      <c r="F5" s="102"/>
      <c r="G5" s="2"/>
      <c r="H5" s="2"/>
      <c r="I5" s="2"/>
      <c r="J5" s="2"/>
    </row>
    <row r="6" spans="1:10" ht="48.75" customHeight="1">
      <c r="A6" s="103"/>
      <c r="B6" s="52" t="s">
        <v>66</v>
      </c>
      <c r="C6" s="7" t="s">
        <v>82</v>
      </c>
      <c r="D6" s="12" t="s">
        <v>25</v>
      </c>
      <c r="E6" s="13">
        <v>19000</v>
      </c>
      <c r="F6" s="60" t="s">
        <v>34</v>
      </c>
      <c r="G6" s="2"/>
      <c r="H6" s="2"/>
      <c r="I6" s="2"/>
      <c r="J6" s="2"/>
    </row>
    <row r="7" spans="1:10" ht="18" customHeight="1">
      <c r="A7" s="86" t="s">
        <v>36</v>
      </c>
      <c r="B7" s="51"/>
      <c r="C7" s="17"/>
      <c r="D7" s="14"/>
      <c r="E7" s="54">
        <f>SUM(E8)</f>
        <v>12000</v>
      </c>
      <c r="F7" s="59"/>
      <c r="G7" s="2"/>
      <c r="H7" s="2"/>
      <c r="I7" s="2"/>
      <c r="J7" s="2"/>
    </row>
    <row r="8" spans="1:10" ht="60.75" customHeight="1">
      <c r="A8" s="88"/>
      <c r="B8" s="52" t="s">
        <v>32</v>
      </c>
      <c r="C8" s="7" t="s">
        <v>92</v>
      </c>
      <c r="D8" s="12" t="s">
        <v>33</v>
      </c>
      <c r="E8" s="13">
        <v>12000</v>
      </c>
      <c r="F8" s="60" t="s">
        <v>34</v>
      </c>
      <c r="G8" s="2"/>
      <c r="H8" s="2"/>
      <c r="I8" s="2"/>
      <c r="J8" s="2"/>
    </row>
    <row r="9" spans="1:10" ht="18" customHeight="1">
      <c r="A9" s="86" t="s">
        <v>35</v>
      </c>
      <c r="B9" s="51"/>
      <c r="C9" s="18"/>
      <c r="D9" s="14"/>
      <c r="E9" s="54">
        <f>E10+E11</f>
        <v>16499823</v>
      </c>
      <c r="F9" s="59"/>
      <c r="G9" s="2"/>
      <c r="H9" s="2"/>
      <c r="I9" s="2"/>
      <c r="J9" s="2"/>
    </row>
    <row r="10" spans="1:10" ht="48.75" customHeight="1">
      <c r="A10" s="87"/>
      <c r="B10" s="52" t="s">
        <v>37</v>
      </c>
      <c r="C10" s="7" t="s">
        <v>75</v>
      </c>
      <c r="D10" s="12" t="s">
        <v>33</v>
      </c>
      <c r="E10" s="13">
        <v>16479823</v>
      </c>
      <c r="F10" s="72" t="s">
        <v>39</v>
      </c>
      <c r="G10" s="2"/>
      <c r="H10" s="2"/>
      <c r="I10" s="2"/>
      <c r="J10" s="2"/>
    </row>
    <row r="11" spans="1:10" ht="48.75" customHeight="1">
      <c r="A11" s="88"/>
      <c r="B11" s="52" t="s">
        <v>40</v>
      </c>
      <c r="C11" s="7" t="s">
        <v>99</v>
      </c>
      <c r="D11" s="12" t="s">
        <v>41</v>
      </c>
      <c r="E11" s="13">
        <v>20000</v>
      </c>
      <c r="F11" s="72" t="s">
        <v>42</v>
      </c>
      <c r="G11" s="2"/>
      <c r="H11" s="2"/>
      <c r="I11" s="2"/>
      <c r="J11" s="2"/>
    </row>
    <row r="12" spans="1:10" ht="18" customHeight="1">
      <c r="A12" s="86" t="s">
        <v>43</v>
      </c>
      <c r="B12" s="51"/>
      <c r="C12" s="18"/>
      <c r="D12" s="14"/>
      <c r="E12" s="54">
        <f>E13+E14</f>
        <v>802051</v>
      </c>
      <c r="F12" s="59"/>
      <c r="G12" s="2"/>
      <c r="H12" s="2"/>
      <c r="I12" s="2"/>
      <c r="J12" s="2"/>
    </row>
    <row r="13" spans="1:10" ht="48.75" customHeight="1">
      <c r="A13" s="87"/>
      <c r="B13" s="52" t="s">
        <v>44</v>
      </c>
      <c r="C13" s="7" t="s">
        <v>76</v>
      </c>
      <c r="D13" s="12" t="s">
        <v>33</v>
      </c>
      <c r="E13" s="13">
        <v>256206</v>
      </c>
      <c r="F13" s="72" t="s">
        <v>39</v>
      </c>
      <c r="G13" s="2"/>
      <c r="H13" s="2"/>
      <c r="I13" s="2"/>
      <c r="J13" s="2"/>
    </row>
    <row r="14" spans="1:10" ht="48.75" customHeight="1">
      <c r="A14" s="88"/>
      <c r="B14" s="52" t="s">
        <v>45</v>
      </c>
      <c r="C14" s="7" t="s">
        <v>76</v>
      </c>
      <c r="D14" s="12" t="s">
        <v>33</v>
      </c>
      <c r="E14" s="13">
        <v>545845</v>
      </c>
      <c r="F14" s="72" t="s">
        <v>39</v>
      </c>
      <c r="G14" s="2"/>
      <c r="H14" s="2"/>
      <c r="I14" s="2"/>
      <c r="J14" s="2"/>
    </row>
    <row r="15" spans="1:10" ht="18" customHeight="1">
      <c r="A15" s="86" t="s">
        <v>7</v>
      </c>
      <c r="B15" s="51"/>
      <c r="C15" s="8"/>
      <c r="D15" s="14"/>
      <c r="E15" s="54">
        <f>E16+E17+E18+E19+E20+E21+E22+E23+E24+E25+E26+E27+E28+E29+E30+E31</f>
        <v>450804092</v>
      </c>
      <c r="F15" s="59"/>
      <c r="G15" s="2"/>
      <c r="H15" s="2"/>
      <c r="I15" s="2"/>
      <c r="J15" s="2"/>
    </row>
    <row r="16" spans="1:10" ht="48.75" customHeight="1">
      <c r="A16" s="87"/>
      <c r="B16" s="96" t="s">
        <v>46</v>
      </c>
      <c r="C16" s="9" t="s">
        <v>83</v>
      </c>
      <c r="D16" s="12" t="s">
        <v>25</v>
      </c>
      <c r="E16" s="13">
        <v>18234375</v>
      </c>
      <c r="F16" s="95" t="s">
        <v>39</v>
      </c>
      <c r="G16" s="2"/>
      <c r="H16" s="2"/>
      <c r="I16" s="2"/>
      <c r="J16" s="2"/>
    </row>
    <row r="17" spans="1:10" ht="74.25" customHeight="1">
      <c r="A17" s="87"/>
      <c r="B17" s="97"/>
      <c r="C17" s="9" t="s">
        <v>107</v>
      </c>
      <c r="D17" s="12" t="s">
        <v>47</v>
      </c>
      <c r="E17" s="13">
        <v>205000</v>
      </c>
      <c r="F17" s="95"/>
      <c r="G17" s="2"/>
      <c r="H17" s="2"/>
      <c r="I17" s="2"/>
      <c r="J17" s="2"/>
    </row>
    <row r="18" spans="1:10" ht="62.25" customHeight="1">
      <c r="A18" s="87"/>
      <c r="B18" s="98"/>
      <c r="C18" s="9" t="s">
        <v>77</v>
      </c>
      <c r="D18" s="15" t="s">
        <v>11</v>
      </c>
      <c r="E18" s="16">
        <v>10159000</v>
      </c>
      <c r="F18" s="95"/>
      <c r="G18" s="2"/>
      <c r="H18" s="2"/>
      <c r="I18" s="2"/>
      <c r="J18" s="2"/>
    </row>
    <row r="19" spans="1:10" ht="45" customHeight="1">
      <c r="A19" s="87"/>
      <c r="B19" s="96" t="s">
        <v>8</v>
      </c>
      <c r="C19" s="19" t="s">
        <v>78</v>
      </c>
      <c r="D19" s="12" t="s">
        <v>11</v>
      </c>
      <c r="E19" s="13">
        <v>21272910</v>
      </c>
      <c r="F19" s="95" t="s">
        <v>52</v>
      </c>
      <c r="G19" s="2"/>
      <c r="H19" s="2"/>
      <c r="I19" s="2"/>
      <c r="J19" s="2"/>
    </row>
    <row r="20" spans="1:10" ht="48.75" customHeight="1">
      <c r="A20" s="87"/>
      <c r="B20" s="97"/>
      <c r="C20" s="20" t="s">
        <v>95</v>
      </c>
      <c r="D20" s="12" t="s">
        <v>27</v>
      </c>
      <c r="E20" s="13">
        <v>8070289</v>
      </c>
      <c r="F20" s="95"/>
      <c r="G20" s="2"/>
      <c r="H20" s="2"/>
      <c r="I20" s="2"/>
      <c r="J20" s="2"/>
    </row>
    <row r="21" spans="1:10" ht="45.75" customHeight="1">
      <c r="A21" s="87"/>
      <c r="B21" s="97"/>
      <c r="C21" s="19" t="s">
        <v>100</v>
      </c>
      <c r="D21" s="12" t="s">
        <v>27</v>
      </c>
      <c r="E21" s="13">
        <v>7000000</v>
      </c>
      <c r="F21" s="95"/>
      <c r="G21" s="2"/>
      <c r="H21" s="2"/>
      <c r="I21" s="2"/>
      <c r="J21" s="2"/>
    </row>
    <row r="22" spans="1:10" ht="35.1" customHeight="1">
      <c r="A22" s="87"/>
      <c r="B22" s="97"/>
      <c r="C22" s="19" t="s">
        <v>101</v>
      </c>
      <c r="D22" s="12" t="s">
        <v>27</v>
      </c>
      <c r="E22" s="13">
        <v>17370507</v>
      </c>
      <c r="F22" s="95"/>
      <c r="G22" s="2"/>
      <c r="H22" s="2"/>
      <c r="I22" s="2"/>
      <c r="J22" s="2"/>
    </row>
    <row r="23" spans="1:10" ht="35.1" customHeight="1">
      <c r="A23" s="87"/>
      <c r="B23" s="97"/>
      <c r="C23" s="20" t="s">
        <v>79</v>
      </c>
      <c r="D23" s="12" t="s">
        <v>11</v>
      </c>
      <c r="E23" s="13">
        <v>15600000</v>
      </c>
      <c r="F23" s="95"/>
      <c r="G23" s="2"/>
      <c r="H23" s="2"/>
      <c r="I23" s="2"/>
      <c r="J23" s="2"/>
    </row>
    <row r="24" spans="1:10" ht="60" customHeight="1">
      <c r="A24" s="87"/>
      <c r="B24" s="97"/>
      <c r="C24" s="19" t="s">
        <v>94</v>
      </c>
      <c r="D24" s="12" t="s">
        <v>27</v>
      </c>
      <c r="E24" s="13">
        <v>94605748</v>
      </c>
      <c r="F24" s="95"/>
      <c r="G24" s="2"/>
      <c r="H24" s="2"/>
      <c r="I24" s="2"/>
      <c r="J24" s="2"/>
    </row>
    <row r="25" spans="1:10" ht="64.5" customHeight="1">
      <c r="A25" s="87"/>
      <c r="B25" s="97"/>
      <c r="C25" s="19" t="s">
        <v>69</v>
      </c>
      <c r="D25" s="12" t="s">
        <v>12</v>
      </c>
      <c r="E25" s="11">
        <v>2400000</v>
      </c>
      <c r="F25" s="95"/>
      <c r="G25" s="2"/>
      <c r="H25" s="2"/>
      <c r="I25" s="2"/>
      <c r="J25" s="2"/>
    </row>
    <row r="26" spans="1:10" ht="35.1" customHeight="1">
      <c r="A26" s="87"/>
      <c r="B26" s="97"/>
      <c r="C26" s="20" t="s">
        <v>91</v>
      </c>
      <c r="D26" s="12" t="s">
        <v>27</v>
      </c>
      <c r="E26" s="11">
        <v>2880556</v>
      </c>
      <c r="F26" s="95"/>
      <c r="G26" s="2"/>
      <c r="H26" s="2"/>
      <c r="I26" s="2"/>
      <c r="J26" s="2"/>
    </row>
    <row r="27" spans="1:10" ht="48.75" customHeight="1">
      <c r="A27" s="87"/>
      <c r="B27" s="97"/>
      <c r="C27" s="19" t="s">
        <v>96</v>
      </c>
      <c r="D27" s="12" t="s">
        <v>27</v>
      </c>
      <c r="E27" s="11">
        <v>4524506</v>
      </c>
      <c r="F27" s="95"/>
      <c r="G27" s="2"/>
      <c r="H27" s="2"/>
      <c r="I27" s="2"/>
      <c r="J27" s="2"/>
    </row>
    <row r="28" spans="1:10" ht="51.75" customHeight="1">
      <c r="A28" s="87"/>
      <c r="B28" s="97"/>
      <c r="C28" s="19" t="s">
        <v>80</v>
      </c>
      <c r="D28" s="12" t="s">
        <v>28</v>
      </c>
      <c r="E28" s="11">
        <v>114300000</v>
      </c>
      <c r="F28" s="95"/>
      <c r="G28" s="2"/>
      <c r="H28" s="2"/>
      <c r="I28" s="2"/>
      <c r="J28" s="2"/>
    </row>
    <row r="29" spans="1:10" ht="73.5" customHeight="1">
      <c r="A29" s="87"/>
      <c r="B29" s="97"/>
      <c r="C29" s="19" t="s">
        <v>70</v>
      </c>
      <c r="D29" s="12" t="s">
        <v>29</v>
      </c>
      <c r="E29" s="11">
        <v>133151201</v>
      </c>
      <c r="F29" s="95"/>
      <c r="G29" s="2"/>
      <c r="H29" s="2"/>
      <c r="I29" s="2"/>
      <c r="J29" s="2"/>
    </row>
    <row r="30" spans="1:10" ht="35.1" customHeight="1">
      <c r="A30" s="87"/>
      <c r="B30" s="97"/>
      <c r="C30" s="20" t="s">
        <v>97</v>
      </c>
      <c r="D30" s="12" t="s">
        <v>30</v>
      </c>
      <c r="E30" s="11">
        <v>300000</v>
      </c>
      <c r="F30" s="95"/>
      <c r="G30" s="2"/>
      <c r="H30" s="2"/>
      <c r="I30" s="2"/>
      <c r="J30" s="2"/>
    </row>
    <row r="31" spans="1:10" ht="35.1" customHeight="1">
      <c r="A31" s="88"/>
      <c r="B31" s="98"/>
      <c r="C31" s="20" t="s">
        <v>71</v>
      </c>
      <c r="D31" s="12" t="s">
        <v>29</v>
      </c>
      <c r="E31" s="11">
        <v>730000</v>
      </c>
      <c r="F31" s="95"/>
      <c r="G31" s="2"/>
      <c r="H31" s="2"/>
      <c r="I31" s="2"/>
      <c r="J31" s="2"/>
    </row>
    <row r="32" spans="1:10" ht="18" customHeight="1">
      <c r="A32" s="86" t="s">
        <v>67</v>
      </c>
      <c r="B32" s="53"/>
      <c r="C32" s="68"/>
      <c r="D32" s="14"/>
      <c r="E32" s="6">
        <f>SUM(E33)</f>
        <v>28282789</v>
      </c>
      <c r="F32" s="59"/>
      <c r="G32" s="2"/>
      <c r="H32" s="2"/>
      <c r="I32" s="2"/>
      <c r="J32" s="2"/>
    </row>
    <row r="33" spans="1:10" ht="35.1" customHeight="1">
      <c r="A33" s="88"/>
      <c r="B33" s="75" t="s">
        <v>68</v>
      </c>
      <c r="C33" s="20" t="s">
        <v>85</v>
      </c>
      <c r="D33" s="12" t="s">
        <v>12</v>
      </c>
      <c r="E33" s="11">
        <v>28282789</v>
      </c>
      <c r="F33" s="72" t="s">
        <v>52</v>
      </c>
      <c r="G33" s="2"/>
      <c r="H33" s="2"/>
      <c r="I33" s="2"/>
      <c r="J33" s="2"/>
    </row>
    <row r="34" spans="1:10" ht="18" customHeight="1">
      <c r="A34" s="86" t="s">
        <v>5</v>
      </c>
      <c r="B34" s="51"/>
      <c r="C34" s="4"/>
      <c r="D34" s="5"/>
      <c r="E34" s="6">
        <f>E35</f>
        <v>150000</v>
      </c>
      <c r="F34" s="59"/>
      <c r="G34" s="2"/>
      <c r="H34" s="2"/>
      <c r="I34" s="2"/>
      <c r="J34" s="2"/>
    </row>
    <row r="35" spans="1:10" ht="48.75" customHeight="1">
      <c r="A35" s="88"/>
      <c r="B35" s="73" t="s">
        <v>19</v>
      </c>
      <c r="C35" s="3" t="s">
        <v>89</v>
      </c>
      <c r="D35" s="12" t="s">
        <v>20</v>
      </c>
      <c r="E35" s="11">
        <v>150000</v>
      </c>
      <c r="F35" s="61" t="s">
        <v>18</v>
      </c>
      <c r="G35" s="2"/>
      <c r="H35" s="2"/>
      <c r="I35" s="2"/>
      <c r="J35" s="2"/>
    </row>
    <row r="36" spans="1:10" ht="18" customHeight="1">
      <c r="A36" s="86" t="s">
        <v>21</v>
      </c>
      <c r="B36" s="51"/>
      <c r="C36" s="4"/>
      <c r="D36" s="5"/>
      <c r="E36" s="6">
        <f>SUM(E37:E40)</f>
        <v>216846331</v>
      </c>
      <c r="F36" s="62"/>
      <c r="G36" s="2"/>
      <c r="H36" s="2"/>
      <c r="I36" s="2"/>
      <c r="J36" s="2"/>
    </row>
    <row r="37" spans="1:10" ht="48.75" customHeight="1">
      <c r="A37" s="87"/>
      <c r="B37" s="115" t="s">
        <v>22</v>
      </c>
      <c r="C37" s="21" t="s">
        <v>86</v>
      </c>
      <c r="D37" s="22" t="s">
        <v>23</v>
      </c>
      <c r="E37" s="23">
        <v>84224032</v>
      </c>
      <c r="F37" s="95" t="s">
        <v>26</v>
      </c>
      <c r="G37" s="2"/>
      <c r="H37" s="2"/>
      <c r="I37" s="2"/>
      <c r="J37" s="2"/>
    </row>
    <row r="38" spans="1:10" ht="39.75" customHeight="1">
      <c r="A38" s="87"/>
      <c r="B38" s="116"/>
      <c r="C38" s="21" t="s">
        <v>87</v>
      </c>
      <c r="D38" s="22" t="s">
        <v>23</v>
      </c>
      <c r="E38" s="23">
        <v>57514408</v>
      </c>
      <c r="F38" s="95"/>
      <c r="G38" s="2"/>
      <c r="H38" s="2"/>
      <c r="I38" s="2"/>
      <c r="J38" s="2"/>
    </row>
    <row r="39" spans="1:10" ht="48.75" customHeight="1">
      <c r="A39" s="87"/>
      <c r="B39" s="116"/>
      <c r="C39" s="24" t="s">
        <v>102</v>
      </c>
      <c r="D39" s="22" t="s">
        <v>24</v>
      </c>
      <c r="E39" s="23">
        <v>74928895</v>
      </c>
      <c r="F39" s="95"/>
      <c r="G39" s="2"/>
      <c r="H39" s="2"/>
      <c r="I39" s="2"/>
      <c r="J39" s="2"/>
    </row>
    <row r="40" spans="1:10" ht="48.75" customHeight="1">
      <c r="A40" s="88"/>
      <c r="B40" s="117"/>
      <c r="C40" s="21" t="s">
        <v>76</v>
      </c>
      <c r="D40" s="22" t="s">
        <v>33</v>
      </c>
      <c r="E40" s="23">
        <v>178996</v>
      </c>
      <c r="F40" s="95"/>
      <c r="G40" s="2"/>
      <c r="H40" s="2"/>
      <c r="I40" s="2"/>
      <c r="J40" s="2"/>
    </row>
    <row r="41" spans="1:10" ht="18" customHeight="1">
      <c r="A41" s="86" t="s">
        <v>4</v>
      </c>
      <c r="B41" s="53"/>
      <c r="C41" s="18"/>
      <c r="D41" s="25"/>
      <c r="E41" s="55">
        <f>E42+E43+E44</f>
        <v>22545000</v>
      </c>
      <c r="F41" s="59"/>
      <c r="G41" s="2"/>
      <c r="H41" s="2"/>
      <c r="I41" s="2"/>
      <c r="J41" s="2"/>
    </row>
    <row r="42" spans="1:10" ht="171" customHeight="1">
      <c r="A42" s="87"/>
      <c r="B42" s="74" t="s">
        <v>31</v>
      </c>
      <c r="C42" s="21" t="s">
        <v>103</v>
      </c>
      <c r="D42" s="26" t="s">
        <v>25</v>
      </c>
      <c r="E42" s="23">
        <v>492000</v>
      </c>
      <c r="F42" s="72" t="s">
        <v>39</v>
      </c>
      <c r="G42" s="2"/>
      <c r="H42" s="2"/>
      <c r="I42" s="2"/>
      <c r="J42" s="2"/>
    </row>
    <row r="43" spans="1:10" ht="49.5" customHeight="1">
      <c r="A43" s="87"/>
      <c r="B43" s="109" t="s">
        <v>6</v>
      </c>
      <c r="C43" s="79" t="s">
        <v>90</v>
      </c>
      <c r="D43" s="27" t="s">
        <v>41</v>
      </c>
      <c r="E43" s="28">
        <v>1873000</v>
      </c>
      <c r="F43" s="72" t="s">
        <v>39</v>
      </c>
      <c r="G43" s="2"/>
      <c r="H43" s="2"/>
      <c r="I43" s="2"/>
      <c r="J43" s="2"/>
    </row>
    <row r="44" spans="1:10" ht="66.75" customHeight="1">
      <c r="A44" s="88"/>
      <c r="B44" s="109"/>
      <c r="C44" s="71" t="s">
        <v>84</v>
      </c>
      <c r="D44" s="27" t="s">
        <v>47</v>
      </c>
      <c r="E44" s="28">
        <v>20180000</v>
      </c>
      <c r="F44" s="72" t="s">
        <v>39</v>
      </c>
      <c r="G44" s="2"/>
      <c r="H44" s="2"/>
      <c r="I44" s="2"/>
      <c r="J44" s="2"/>
    </row>
    <row r="45" spans="1:10" ht="19.5" customHeight="1">
      <c r="A45" s="86" t="s">
        <v>58</v>
      </c>
      <c r="B45" s="69"/>
      <c r="C45" s="18"/>
      <c r="D45" s="43"/>
      <c r="E45" s="55">
        <f>E46+E47</f>
        <v>1915086</v>
      </c>
      <c r="F45" s="59"/>
      <c r="G45" s="2"/>
      <c r="H45" s="2"/>
      <c r="I45" s="2"/>
      <c r="J45" s="2"/>
    </row>
    <row r="46" spans="1:10" ht="47.25" customHeight="1">
      <c r="A46" s="87"/>
      <c r="B46" s="112" t="s">
        <v>48</v>
      </c>
      <c r="C46" s="29" t="s">
        <v>104</v>
      </c>
      <c r="D46" s="30" t="s">
        <v>29</v>
      </c>
      <c r="E46" s="31">
        <v>1884586</v>
      </c>
      <c r="F46" s="72" t="s">
        <v>42</v>
      </c>
    </row>
    <row r="47" spans="1:10" ht="40.5" customHeight="1">
      <c r="A47" s="88"/>
      <c r="B47" s="112"/>
      <c r="C47" s="32" t="s">
        <v>72</v>
      </c>
      <c r="D47" s="33" t="s">
        <v>11</v>
      </c>
      <c r="E47" s="34">
        <v>30500</v>
      </c>
      <c r="F47" s="72" t="s">
        <v>42</v>
      </c>
    </row>
    <row r="48" spans="1:10" ht="15.75">
      <c r="A48" s="89" t="s">
        <v>59</v>
      </c>
      <c r="B48" s="70"/>
      <c r="C48" s="44"/>
      <c r="D48" s="45"/>
      <c r="E48" s="56">
        <f>E49</f>
        <v>12544963</v>
      </c>
      <c r="F48" s="63"/>
    </row>
    <row r="49" spans="1:6" ht="57" customHeight="1">
      <c r="A49" s="90"/>
      <c r="B49" s="46" t="s">
        <v>49</v>
      </c>
      <c r="C49" s="7" t="s">
        <v>76</v>
      </c>
      <c r="D49" s="30" t="s">
        <v>33</v>
      </c>
      <c r="E49" s="31">
        <v>12544963</v>
      </c>
      <c r="F49" s="64" t="s">
        <v>65</v>
      </c>
    </row>
    <row r="50" spans="1:6" ht="15.75">
      <c r="A50" s="91" t="s">
        <v>60</v>
      </c>
      <c r="B50" s="49"/>
      <c r="C50" s="18"/>
      <c r="D50" s="47"/>
      <c r="E50" s="57">
        <f>E51+E52</f>
        <v>1182072</v>
      </c>
      <c r="F50" s="63"/>
    </row>
    <row r="51" spans="1:6" ht="48.75" customHeight="1">
      <c r="A51" s="92"/>
      <c r="B51" s="110" t="s">
        <v>50</v>
      </c>
      <c r="C51" s="29" t="s">
        <v>105</v>
      </c>
      <c r="D51" s="30" t="s">
        <v>38</v>
      </c>
      <c r="E51" s="36">
        <v>971922</v>
      </c>
      <c r="F51" s="113" t="s">
        <v>98</v>
      </c>
    </row>
    <row r="52" spans="1:6" ht="53.25" customHeight="1">
      <c r="A52" s="93"/>
      <c r="B52" s="111"/>
      <c r="C52" s="29" t="s">
        <v>106</v>
      </c>
      <c r="D52" s="30" t="s">
        <v>41</v>
      </c>
      <c r="E52" s="36">
        <v>210150</v>
      </c>
      <c r="F52" s="114"/>
    </row>
    <row r="53" spans="1:6" ht="18" customHeight="1">
      <c r="A53" s="89" t="s">
        <v>61</v>
      </c>
      <c r="B53" s="49"/>
      <c r="C53" s="48"/>
      <c r="D53" s="47"/>
      <c r="E53" s="58">
        <f>E54</f>
        <v>8696613</v>
      </c>
      <c r="F53" s="63"/>
    </row>
    <row r="54" spans="1:6" ht="72.75" customHeight="1">
      <c r="A54" s="90"/>
      <c r="B54" s="35" t="s">
        <v>51</v>
      </c>
      <c r="C54" s="37" t="s">
        <v>73</v>
      </c>
      <c r="D54" s="30" t="s">
        <v>53</v>
      </c>
      <c r="E54" s="36">
        <v>8696613</v>
      </c>
      <c r="F54" s="64" t="s">
        <v>88</v>
      </c>
    </row>
    <row r="55" spans="1:6" ht="18" customHeight="1">
      <c r="A55" s="89" t="s">
        <v>62</v>
      </c>
      <c r="B55" s="49"/>
      <c r="C55" s="50"/>
      <c r="D55" s="47"/>
      <c r="E55" s="58">
        <f>E56</f>
        <v>39000</v>
      </c>
      <c r="F55" s="65"/>
    </row>
    <row r="56" spans="1:6" ht="46.5" customHeight="1">
      <c r="A56" s="90"/>
      <c r="B56" s="30">
        <v>85495</v>
      </c>
      <c r="C56" s="29" t="s">
        <v>72</v>
      </c>
      <c r="D56" s="30" t="s">
        <v>11</v>
      </c>
      <c r="E56" s="36">
        <v>39000</v>
      </c>
      <c r="F56" s="72" t="s">
        <v>42</v>
      </c>
    </row>
    <row r="57" spans="1:6" ht="18" customHeight="1">
      <c r="A57" s="118">
        <v>921</v>
      </c>
      <c r="B57" s="47"/>
      <c r="C57" s="48"/>
      <c r="D57" s="47"/>
      <c r="E57" s="58">
        <f>E58+E59+E60+E61</f>
        <v>19395769</v>
      </c>
      <c r="F57" s="59"/>
    </row>
    <row r="58" spans="1:6" ht="49.5" customHeight="1">
      <c r="A58" s="119"/>
      <c r="B58" s="38">
        <v>92109</v>
      </c>
      <c r="C58" s="21" t="s">
        <v>93</v>
      </c>
      <c r="D58" s="38" t="s">
        <v>54</v>
      </c>
      <c r="E58" s="23">
        <v>761454</v>
      </c>
      <c r="F58" s="72" t="s">
        <v>56</v>
      </c>
    </row>
    <row r="59" spans="1:6" ht="45" customHeight="1">
      <c r="A59" s="119"/>
      <c r="B59" s="38">
        <v>92118</v>
      </c>
      <c r="C59" s="39" t="s">
        <v>74</v>
      </c>
      <c r="D59" s="22" t="s">
        <v>55</v>
      </c>
      <c r="E59" s="23">
        <v>3200000</v>
      </c>
      <c r="F59" s="72" t="s">
        <v>57</v>
      </c>
    </row>
    <row r="60" spans="1:6" ht="45.75" customHeight="1">
      <c r="A60" s="119"/>
      <c r="B60" s="38">
        <v>92120</v>
      </c>
      <c r="C60" s="21" t="s">
        <v>76</v>
      </c>
      <c r="D60" s="38" t="s">
        <v>33</v>
      </c>
      <c r="E60" s="23">
        <v>5351212</v>
      </c>
      <c r="F60" s="107" t="s">
        <v>39</v>
      </c>
    </row>
    <row r="61" spans="1:6" ht="53.25" customHeight="1" thickBot="1">
      <c r="A61" s="119"/>
      <c r="B61" s="80">
        <v>92195</v>
      </c>
      <c r="C61" s="81" t="s">
        <v>108</v>
      </c>
      <c r="D61" s="80" t="s">
        <v>33</v>
      </c>
      <c r="E61" s="82">
        <v>10083103</v>
      </c>
      <c r="F61" s="108"/>
    </row>
    <row r="62" spans="1:6" ht="33" customHeight="1" thickBot="1">
      <c r="A62" s="104" t="s">
        <v>63</v>
      </c>
      <c r="B62" s="105"/>
      <c r="C62" s="106"/>
      <c r="D62" s="83"/>
      <c r="E62" s="84">
        <f>E3+E7+E9+E12+E15+E32+E34+E36+E41+E45+E48+E50+E53+E55+E57</f>
        <v>859077019</v>
      </c>
      <c r="F62" s="85"/>
    </row>
  </sheetData>
  <mergeCells count="30">
    <mergeCell ref="A62:C62"/>
    <mergeCell ref="F60:F61"/>
    <mergeCell ref="F16:F18"/>
    <mergeCell ref="B43:B44"/>
    <mergeCell ref="B51:B52"/>
    <mergeCell ref="B46:B47"/>
    <mergeCell ref="F51:F52"/>
    <mergeCell ref="B37:B40"/>
    <mergeCell ref="F37:F40"/>
    <mergeCell ref="A32:A33"/>
    <mergeCell ref="A34:A35"/>
    <mergeCell ref="A53:A54"/>
    <mergeCell ref="A55:A56"/>
    <mergeCell ref="A57:A61"/>
    <mergeCell ref="A36:A40"/>
    <mergeCell ref="A41:A44"/>
    <mergeCell ref="A45:A47"/>
    <mergeCell ref="A48:A49"/>
    <mergeCell ref="A50:A52"/>
    <mergeCell ref="A1:F1"/>
    <mergeCell ref="F19:F31"/>
    <mergeCell ref="B19:B31"/>
    <mergeCell ref="C4:C5"/>
    <mergeCell ref="F4:F5"/>
    <mergeCell ref="B16:B18"/>
    <mergeCell ref="A3:A6"/>
    <mergeCell ref="A7:A8"/>
    <mergeCell ref="A9:A11"/>
    <mergeCell ref="A12:A14"/>
    <mergeCell ref="A15:A31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0" orientation="landscape" r:id="rId1"/>
  <rowBreaks count="3" manualBreakCount="3">
    <brk id="17" max="5" man="1"/>
    <brk id="31" max="5" man="1"/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a.balawejder</dc:creator>
  <cp:lastModifiedBy>m.jachymczyk</cp:lastModifiedBy>
  <cp:lastPrinted>2012-11-08T09:26:17Z</cp:lastPrinted>
  <dcterms:created xsi:type="dcterms:W3CDTF">2012-11-05T13:45:29Z</dcterms:created>
  <dcterms:modified xsi:type="dcterms:W3CDTF">2012-11-08T10:15:33Z</dcterms:modified>
</cp:coreProperties>
</file>